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anenigulavald.sharepoint.com/sites/vallavalitsus/Shared Documents/General/20-29.09.26/"/>
    </mc:Choice>
  </mc:AlternateContent>
  <xr:revisionPtr revIDLastSave="1" documentId="8_{4A858B6D-A2A1-4EEB-8C0D-A46396A3C529}" xr6:coauthVersionLast="47" xr6:coauthVersionMax="47" xr10:uidLastSave="{0E05444C-140C-422E-A901-0B147DFD3001}"/>
  <bookViews>
    <workbookView xWindow="-110" yWindow="-110" windowWidth="19420" windowHeight="10300" xr2:uid="{00000000-000D-0000-FFFF-FFFF00000000}"/>
  </bookViews>
  <sheets>
    <sheet name="n_alusdokumendid_ja_lepingud" sheetId="1" r:id="rId1"/>
    <sheet name="Filtri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E43" i="1"/>
  <c r="E44" i="1"/>
  <c r="E45" i="1"/>
  <c r="E46" i="1"/>
  <c r="E42" i="1"/>
  <c r="G46" i="1" l="1"/>
  <c r="E34" i="1" l="1"/>
  <c r="F34" i="1" s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5" i="1"/>
  <c r="E6" i="1"/>
  <c r="F32" i="1"/>
  <c r="E31" i="1"/>
  <c r="F31" i="1" s="1"/>
  <c r="E38" i="1"/>
  <c r="E37" i="1"/>
  <c r="E4" i="1"/>
  <c r="F4" i="1" s="1"/>
  <c r="F29" i="1" l="1"/>
  <c r="F38" i="1"/>
</calcChain>
</file>

<file path=xl/sharedStrings.xml><?xml version="1.0" encoding="utf-8"?>
<sst xmlns="http://schemas.openxmlformats.org/spreadsheetml/2006/main" count="247" uniqueCount="70">
  <si>
    <t>Kivisilla-Kuusemetsa tee</t>
  </si>
  <si>
    <t>avalik</t>
  </si>
  <si>
    <t>mitteavalik</t>
  </si>
  <si>
    <t>Mäearu tee</t>
  </si>
  <si>
    <t>Maakond (hooldepiirkond)</t>
  </si>
  <si>
    <t/>
  </si>
  <si>
    <t>Omavalitsusüksus</t>
  </si>
  <si>
    <t>Terviktee jaotus</t>
  </si>
  <si>
    <t>Terviktee number ja nimi</t>
  </si>
  <si>
    <t>7760223 - Mäearu tee_x000D_3420004 - Kivisilla-Kuusemetsa tee</t>
  </si>
  <si>
    <t>Andmeliik</t>
  </si>
  <si>
    <t>Alusdokumendid ja lepingud</t>
  </si>
  <si>
    <t xml:space="preserve"> </t>
  </si>
  <si>
    <t>Andmetabeli filtrid</t>
  </si>
  <si>
    <t>Tee number</t>
  </si>
  <si>
    <t>Tee nimi</t>
  </si>
  <si>
    <t>Terviktee lõigu algus (m)</t>
  </si>
  <si>
    <t>Terviktee lõigu lõpp (m)</t>
  </si>
  <si>
    <t>Lõigu pikkus (m)</t>
  </si>
  <si>
    <t>Terviktee pikkus (m)</t>
  </si>
  <si>
    <t>Avaliku osa pikkus (m)</t>
  </si>
  <si>
    <t>Kasutusviis</t>
  </si>
  <si>
    <t>Tee liik</t>
  </si>
  <si>
    <t>Märkused, muudatused 2026</t>
  </si>
  <si>
    <t>Palivere-Allikmaa kergliiklustee</t>
  </si>
  <si>
    <t>jalg- ja jalgrattatee</t>
  </si>
  <si>
    <t>Uus kergliikustee.</t>
  </si>
  <si>
    <t>Räägu-Rannaküla kergliiklustee</t>
  </si>
  <si>
    <t>maantee</t>
  </si>
  <si>
    <t>Sinilille tee</t>
  </si>
  <si>
    <t xml:space="preserve">Uus tee. </t>
  </si>
  <si>
    <t>Rannaääre tee</t>
  </si>
  <si>
    <t>munitsipaalomand</t>
  </si>
  <si>
    <t>eraomand</t>
  </si>
  <si>
    <t>44101:001:2291</t>
  </si>
  <si>
    <t>55201:001:0828</t>
  </si>
  <si>
    <t>44101:001:2294</t>
  </si>
  <si>
    <t>riigiomand</t>
  </si>
  <si>
    <t>reformimata maa</t>
  </si>
  <si>
    <t>55201:001:0632</t>
  </si>
  <si>
    <t>55201:001:2580</t>
  </si>
  <si>
    <t>55201:001:0611</t>
  </si>
  <si>
    <t>55201:001:0471</t>
  </si>
  <si>
    <t>55201:001:3770</t>
  </si>
  <si>
    <t>Vahtra tänav</t>
  </si>
  <si>
    <t xml:space="preserve">tänav </t>
  </si>
  <si>
    <t>Uus tänav.</t>
  </si>
  <si>
    <t>53101:001:0022</t>
  </si>
  <si>
    <t xml:space="preserve"> IKÕ nr 1968 18.09.2026</t>
  </si>
  <si>
    <t>IKÕ nr 1157 11.05.2022</t>
  </si>
  <si>
    <t>IKÕ  nr 1139 10.05.2022</t>
  </si>
  <si>
    <t>IKÕ nr 2929 22.11.2021</t>
  </si>
  <si>
    <t>IKÕ nr 2957 24.11.2021</t>
  </si>
  <si>
    <t>IKÕ nr 2959 24.11.2021</t>
  </si>
  <si>
    <t>IKÕ  nr 214 24.01.2022</t>
  </si>
  <si>
    <t>IKÕ nr 216 24.01.2022</t>
  </si>
  <si>
    <t>Vaikna ühendustee</t>
  </si>
  <si>
    <t>IKÕ nr 1522 29.07.2026</t>
  </si>
  <si>
    <t>Seljaküla-Variku tee</t>
  </si>
  <si>
    <t>IKÕ nr 1521 29.07.2026</t>
  </si>
  <si>
    <t>Kalmu tee</t>
  </si>
  <si>
    <t>IKÕ nr 1474.24.07.2026</t>
  </si>
  <si>
    <t>IKÕ nr 1476.24.07.2026</t>
  </si>
  <si>
    <t>IKÕ nr 1471.24.07.2026</t>
  </si>
  <si>
    <t>IKÕ nr 1480.24.07.2026</t>
  </si>
  <si>
    <t>IKÕ nr 1469.24.07.2026</t>
  </si>
  <si>
    <t>Omand</t>
  </si>
  <si>
    <t>Katastritunnus</t>
  </si>
  <si>
    <t>Avaliku kasutuse leping</t>
  </si>
  <si>
    <t>Lisa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</si>
</sst>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2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Aptos Narrow"/>
      <family val="2"/>
      <scheme val="minor"/>
    </font>
    <font>
      <b/>
      <sz val="12"/>
      <color indexed="8"/>
      <name val="Times New Roman"/>
      <family val="1"/>
      <charset val="186"/>
    </font>
    <font>
      <sz val="12"/>
      <color rgb="FF333333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/>
    <xf numFmtId="0" fontId="2" fillId="0" borderId="2" xfId="0" applyFont="1" applyBorder="1"/>
    <xf numFmtId="0" fontId="2" fillId="2" borderId="2" xfId="0" applyFont="1" applyFill="1" applyBorder="1"/>
    <xf numFmtId="0" fontId="3" fillId="0" borderId="2" xfId="0" applyFont="1" applyBorder="1"/>
    <xf numFmtId="0" fontId="3" fillId="0" borderId="0" xfId="0" applyFont="1"/>
    <xf numFmtId="14" fontId="2" fillId="0" borderId="0" xfId="0" applyNumberFormat="1" applyFont="1"/>
    <xf numFmtId="0" fontId="2" fillId="3" borderId="2" xfId="0" applyFont="1" applyFill="1" applyBorder="1"/>
    <xf numFmtId="0" fontId="1" fillId="0" borderId="3" xfId="0" applyFont="1" applyBorder="1" applyAlignment="1">
      <alignment vertical="top"/>
    </xf>
    <xf numFmtId="0" fontId="2" fillId="0" borderId="3" xfId="0" applyFont="1" applyBorder="1"/>
    <xf numFmtId="0" fontId="3" fillId="0" borderId="3" xfId="0" applyFont="1" applyBorder="1"/>
    <xf numFmtId="0" fontId="5" fillId="0" borderId="2" xfId="0" applyFont="1" applyBorder="1" applyAlignment="1">
      <alignment vertical="top"/>
    </xf>
    <xf numFmtId="0" fontId="6" fillId="0" borderId="2" xfId="0" applyFont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0" xfId="0" applyFont="1" applyFill="1"/>
    <xf numFmtId="0" fontId="2" fillId="3" borderId="3" xfId="0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topLeftCell="A4" zoomScale="80" zoomScaleNormal="80" workbookViewId="0">
      <selection activeCell="P45" sqref="P45"/>
    </sheetView>
  </sheetViews>
  <sheetFormatPr defaultColWidth="9.1796875" defaultRowHeight="15.5" x14ac:dyDescent="0.35"/>
  <cols>
    <col min="1" max="1" width="9.1796875" style="5"/>
    <col min="2" max="2" width="29.26953125" style="5" bestFit="1" customWidth="1"/>
    <col min="3" max="5" width="9.1796875" style="5"/>
    <col min="6" max="6" width="12.453125" style="5" customWidth="1"/>
    <col min="7" max="7" width="9.1796875" style="5"/>
    <col min="8" max="8" width="12.81640625" style="5" customWidth="1"/>
    <col min="9" max="9" width="20.90625" style="5" customWidth="1"/>
    <col min="10" max="10" width="28.7265625" style="5" customWidth="1"/>
    <col min="11" max="11" width="15.1796875" style="5" customWidth="1"/>
    <col min="12" max="12" width="17.1796875" style="5" customWidth="1"/>
    <col min="13" max="13" width="30.54296875" style="5" customWidth="1"/>
    <col min="14" max="14" width="9.1796875" style="5" customWidth="1"/>
    <col min="15" max="18" width="9.1796875" style="5"/>
    <col min="19" max="19" width="12.1796875" style="5" customWidth="1"/>
    <col min="20" max="16384" width="9.1796875" style="5"/>
  </cols>
  <sheetData>
    <row r="1" spans="1:13" x14ac:dyDescent="0.35">
      <c r="A1" s="5" t="s">
        <v>69</v>
      </c>
    </row>
    <row r="3" spans="1:13" ht="60" x14ac:dyDescent="0.35">
      <c r="A3" s="4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12" t="s">
        <v>23</v>
      </c>
      <c r="K3" s="15" t="s">
        <v>67</v>
      </c>
      <c r="L3" s="15" t="s">
        <v>66</v>
      </c>
      <c r="M3" s="15" t="s">
        <v>68</v>
      </c>
    </row>
    <row r="4" spans="1:13" x14ac:dyDescent="0.35">
      <c r="A4" s="6">
        <v>4410014</v>
      </c>
      <c r="B4" s="6" t="s">
        <v>24</v>
      </c>
      <c r="C4" s="6">
        <v>0</v>
      </c>
      <c r="D4" s="6">
        <v>720</v>
      </c>
      <c r="E4" s="6">
        <f>SUM(D4)-C4</f>
        <v>720</v>
      </c>
      <c r="F4" s="6">
        <f>SUM(E4)</f>
        <v>720</v>
      </c>
      <c r="G4" s="6">
        <v>720</v>
      </c>
      <c r="H4" s="6" t="s">
        <v>1</v>
      </c>
      <c r="I4" s="6" t="s">
        <v>25</v>
      </c>
      <c r="J4" s="13" t="s">
        <v>26</v>
      </c>
      <c r="K4" s="6"/>
      <c r="L4" s="6" t="s">
        <v>32</v>
      </c>
      <c r="M4" s="6"/>
    </row>
    <row r="5" spans="1:13" x14ac:dyDescent="0.35">
      <c r="A5" s="6">
        <v>4410015</v>
      </c>
      <c r="B5" s="6" t="s">
        <v>27</v>
      </c>
      <c r="C5" s="6">
        <v>0</v>
      </c>
      <c r="D5" s="5">
        <v>3</v>
      </c>
      <c r="E5" s="6">
        <f t="shared" ref="E5:E29" si="0">SUM(D5)-C5</f>
        <v>3</v>
      </c>
      <c r="G5" s="6"/>
      <c r="H5" s="6" t="s">
        <v>1</v>
      </c>
      <c r="I5" s="6" t="s">
        <v>25</v>
      </c>
      <c r="J5" s="13" t="s">
        <v>26</v>
      </c>
      <c r="K5" s="6"/>
      <c r="L5" s="6" t="s">
        <v>32</v>
      </c>
      <c r="M5" s="6"/>
    </row>
    <row r="6" spans="1:13" s="9" customFormat="1" x14ac:dyDescent="0.35">
      <c r="A6" s="8">
        <v>4410015</v>
      </c>
      <c r="B6" s="8" t="s">
        <v>27</v>
      </c>
      <c r="C6" s="8">
        <v>3</v>
      </c>
      <c r="D6" s="8">
        <v>163</v>
      </c>
      <c r="E6" s="8">
        <f t="shared" si="0"/>
        <v>160</v>
      </c>
      <c r="F6" s="8"/>
      <c r="G6" s="8"/>
      <c r="H6" s="8" t="s">
        <v>1</v>
      </c>
      <c r="I6" s="8" t="s">
        <v>25</v>
      </c>
      <c r="J6" s="14" t="s">
        <v>26</v>
      </c>
      <c r="K6" s="8" t="s">
        <v>35</v>
      </c>
      <c r="L6" s="8" t="s">
        <v>33</v>
      </c>
      <c r="M6" s="8" t="s">
        <v>54</v>
      </c>
    </row>
    <row r="7" spans="1:13" x14ac:dyDescent="0.35">
      <c r="A7" s="6">
        <v>4410015</v>
      </c>
      <c r="B7" s="6" t="s">
        <v>27</v>
      </c>
      <c r="C7" s="6">
        <v>163</v>
      </c>
      <c r="D7" s="6">
        <v>675</v>
      </c>
      <c r="E7" s="6">
        <f t="shared" si="0"/>
        <v>512</v>
      </c>
      <c r="F7" s="6"/>
      <c r="G7" s="6"/>
      <c r="H7" s="6" t="s">
        <v>1</v>
      </c>
      <c r="I7" s="6" t="s">
        <v>25</v>
      </c>
      <c r="J7" s="13" t="s">
        <v>26</v>
      </c>
      <c r="K7" s="16" t="s">
        <v>34</v>
      </c>
      <c r="L7" s="6" t="s">
        <v>33</v>
      </c>
      <c r="M7" s="6" t="s">
        <v>50</v>
      </c>
    </row>
    <row r="8" spans="1:13" x14ac:dyDescent="0.35">
      <c r="A8" s="6">
        <v>4410015</v>
      </c>
      <c r="B8" s="6" t="s">
        <v>27</v>
      </c>
      <c r="C8" s="6">
        <v>675</v>
      </c>
      <c r="D8" s="6">
        <v>762</v>
      </c>
      <c r="E8" s="6">
        <f t="shared" si="0"/>
        <v>87</v>
      </c>
      <c r="F8" s="6"/>
      <c r="G8" s="6"/>
      <c r="H8" s="6" t="s">
        <v>1</v>
      </c>
      <c r="I8" s="6" t="s">
        <v>25</v>
      </c>
      <c r="J8" s="13" t="s">
        <v>26</v>
      </c>
      <c r="K8" s="16" t="s">
        <v>36</v>
      </c>
      <c r="L8" s="6" t="s">
        <v>33</v>
      </c>
      <c r="M8" s="6" t="s">
        <v>50</v>
      </c>
    </row>
    <row r="9" spans="1:13" x14ac:dyDescent="0.35">
      <c r="A9" s="6">
        <v>4410015</v>
      </c>
      <c r="B9" s="6" t="s">
        <v>27</v>
      </c>
      <c r="C9" s="6">
        <v>762</v>
      </c>
      <c r="D9" s="6">
        <v>869</v>
      </c>
      <c r="E9" s="6">
        <f t="shared" si="0"/>
        <v>107</v>
      </c>
      <c r="F9" s="6"/>
      <c r="G9" s="6"/>
      <c r="H9" s="6" t="s">
        <v>1</v>
      </c>
      <c r="I9" s="6" t="s">
        <v>25</v>
      </c>
      <c r="J9" s="13" t="s">
        <v>26</v>
      </c>
      <c r="K9" s="6"/>
      <c r="L9" s="6" t="s">
        <v>32</v>
      </c>
      <c r="M9" s="6"/>
    </row>
    <row r="10" spans="1:13" x14ac:dyDescent="0.35">
      <c r="A10" s="6">
        <v>4410015</v>
      </c>
      <c r="B10" s="6" t="s">
        <v>27</v>
      </c>
      <c r="C10" s="6">
        <v>869</v>
      </c>
      <c r="D10" s="6">
        <v>880</v>
      </c>
      <c r="E10" s="6">
        <f t="shared" si="0"/>
        <v>11</v>
      </c>
      <c r="F10" s="6"/>
      <c r="G10" s="6"/>
      <c r="H10" s="6" t="s">
        <v>1</v>
      </c>
      <c r="I10" s="6" t="s">
        <v>25</v>
      </c>
      <c r="J10" s="13" t="s">
        <v>26</v>
      </c>
      <c r="K10" s="6"/>
      <c r="L10" s="6" t="s">
        <v>32</v>
      </c>
      <c r="M10" s="6"/>
    </row>
    <row r="11" spans="1:13" x14ac:dyDescent="0.35">
      <c r="A11" s="6">
        <v>4410015</v>
      </c>
      <c r="B11" s="6" t="s">
        <v>27</v>
      </c>
      <c r="C11" s="6">
        <v>880</v>
      </c>
      <c r="D11" s="6">
        <v>977</v>
      </c>
      <c r="E11" s="6">
        <f t="shared" si="0"/>
        <v>97</v>
      </c>
      <c r="F11" s="6"/>
      <c r="G11" s="6"/>
      <c r="H11" s="6" t="s">
        <v>1</v>
      </c>
      <c r="I11" s="6" t="s">
        <v>25</v>
      </c>
      <c r="J11" s="13" t="s">
        <v>26</v>
      </c>
      <c r="K11" s="6"/>
      <c r="L11" s="6" t="s">
        <v>37</v>
      </c>
      <c r="M11" s="6" t="s">
        <v>49</v>
      </c>
    </row>
    <row r="12" spans="1:13" x14ac:dyDescent="0.35">
      <c r="A12" s="6">
        <v>4410015</v>
      </c>
      <c r="B12" s="6" t="s">
        <v>27</v>
      </c>
      <c r="C12" s="6">
        <v>977</v>
      </c>
      <c r="D12" s="6">
        <v>980</v>
      </c>
      <c r="E12" s="6">
        <f t="shared" si="0"/>
        <v>3</v>
      </c>
      <c r="F12" s="6"/>
      <c r="G12" s="6"/>
      <c r="H12" s="6" t="s">
        <v>1</v>
      </c>
      <c r="I12" s="6" t="s">
        <v>25</v>
      </c>
      <c r="J12" s="13" t="s">
        <v>26</v>
      </c>
      <c r="K12" s="16" t="s">
        <v>42</v>
      </c>
      <c r="L12" s="6" t="s">
        <v>33</v>
      </c>
      <c r="M12" s="6" t="s">
        <v>51</v>
      </c>
    </row>
    <row r="13" spans="1:13" x14ac:dyDescent="0.35">
      <c r="A13" s="6">
        <v>4410015</v>
      </c>
      <c r="B13" s="6" t="s">
        <v>27</v>
      </c>
      <c r="C13" s="6">
        <v>980</v>
      </c>
      <c r="D13" s="6">
        <v>1090</v>
      </c>
      <c r="E13" s="6">
        <f t="shared" si="0"/>
        <v>110</v>
      </c>
      <c r="F13" s="6"/>
      <c r="G13" s="6"/>
      <c r="H13" s="6" t="s">
        <v>1</v>
      </c>
      <c r="I13" s="6" t="s">
        <v>25</v>
      </c>
      <c r="J13" s="13" t="s">
        <v>26</v>
      </c>
      <c r="K13" s="6"/>
      <c r="L13" s="6" t="s">
        <v>32</v>
      </c>
      <c r="M13" s="6"/>
    </row>
    <row r="14" spans="1:13" s="9" customFormat="1" x14ac:dyDescent="0.35">
      <c r="A14" s="8">
        <v>4410015</v>
      </c>
      <c r="B14" s="8" t="s">
        <v>27</v>
      </c>
      <c r="C14" s="8">
        <v>1090</v>
      </c>
      <c r="D14" s="8">
        <v>1383</v>
      </c>
      <c r="E14" s="8">
        <f t="shared" si="0"/>
        <v>293</v>
      </c>
      <c r="F14" s="8"/>
      <c r="G14" s="8"/>
      <c r="H14" s="8" t="s">
        <v>1</v>
      </c>
      <c r="I14" s="8" t="s">
        <v>25</v>
      </c>
      <c r="J14" s="14" t="s">
        <v>26</v>
      </c>
      <c r="K14" s="8" t="s">
        <v>41</v>
      </c>
      <c r="L14" s="8" t="s">
        <v>33</v>
      </c>
      <c r="M14" s="8" t="s">
        <v>55</v>
      </c>
    </row>
    <row r="15" spans="1:13" x14ac:dyDescent="0.35">
      <c r="A15" s="6">
        <v>4410015</v>
      </c>
      <c r="B15" s="6" t="s">
        <v>27</v>
      </c>
      <c r="C15" s="6">
        <v>1383</v>
      </c>
      <c r="D15" s="6">
        <v>1855</v>
      </c>
      <c r="E15" s="6">
        <f t="shared" si="0"/>
        <v>472</v>
      </c>
      <c r="F15" s="6"/>
      <c r="G15" s="6"/>
      <c r="H15" s="6" t="s">
        <v>1</v>
      </c>
      <c r="I15" s="6" t="s">
        <v>25</v>
      </c>
      <c r="J15" s="13" t="s">
        <v>26</v>
      </c>
      <c r="K15" s="6"/>
      <c r="L15" s="6" t="s">
        <v>32</v>
      </c>
      <c r="M15" s="6"/>
    </row>
    <row r="16" spans="1:13" x14ac:dyDescent="0.35">
      <c r="A16" s="6">
        <v>4410015</v>
      </c>
      <c r="B16" s="6" t="s">
        <v>27</v>
      </c>
      <c r="C16" s="6">
        <v>1855</v>
      </c>
      <c r="D16" s="6">
        <v>1873</v>
      </c>
      <c r="E16" s="6">
        <f t="shared" si="0"/>
        <v>18</v>
      </c>
      <c r="F16" s="6"/>
      <c r="G16" s="6"/>
      <c r="H16" s="6" t="s">
        <v>1</v>
      </c>
      <c r="I16" s="6" t="s">
        <v>25</v>
      </c>
      <c r="J16" s="13" t="s">
        <v>26</v>
      </c>
      <c r="K16" s="6"/>
      <c r="L16" s="6" t="s">
        <v>37</v>
      </c>
      <c r="M16" s="6" t="s">
        <v>49</v>
      </c>
    </row>
    <row r="17" spans="1:13" x14ac:dyDescent="0.35">
      <c r="A17" s="6">
        <v>4410015</v>
      </c>
      <c r="B17" s="6" t="s">
        <v>27</v>
      </c>
      <c r="C17" s="6">
        <v>1873</v>
      </c>
      <c r="D17" s="6">
        <v>1951</v>
      </c>
      <c r="E17" s="6">
        <f t="shared" si="0"/>
        <v>78</v>
      </c>
      <c r="F17" s="6"/>
      <c r="G17" s="6"/>
      <c r="H17" s="6" t="s">
        <v>1</v>
      </c>
      <c r="I17" s="6" t="s">
        <v>25</v>
      </c>
      <c r="J17" s="13" t="s">
        <v>26</v>
      </c>
      <c r="K17" s="6"/>
      <c r="L17" s="6" t="s">
        <v>37</v>
      </c>
      <c r="M17" s="6" t="s">
        <v>49</v>
      </c>
    </row>
    <row r="18" spans="1:13" x14ac:dyDescent="0.35">
      <c r="A18" s="6">
        <v>4410015</v>
      </c>
      <c r="B18" s="6" t="s">
        <v>27</v>
      </c>
      <c r="C18" s="6">
        <v>1951</v>
      </c>
      <c r="D18" s="6">
        <v>1970</v>
      </c>
      <c r="E18" s="6">
        <f t="shared" si="0"/>
        <v>19</v>
      </c>
      <c r="F18" s="6"/>
      <c r="G18" s="6"/>
      <c r="H18" s="6" t="s">
        <v>1</v>
      </c>
      <c r="I18" s="6" t="s">
        <v>25</v>
      </c>
      <c r="J18" s="13" t="s">
        <v>26</v>
      </c>
      <c r="K18" s="6"/>
      <c r="L18" s="6" t="s">
        <v>38</v>
      </c>
      <c r="M18" s="6"/>
    </row>
    <row r="19" spans="1:13" x14ac:dyDescent="0.35">
      <c r="A19" s="6">
        <v>4410015</v>
      </c>
      <c r="B19" s="6" t="s">
        <v>27</v>
      </c>
      <c r="C19" s="6">
        <v>1970</v>
      </c>
      <c r="D19" s="6">
        <v>2293</v>
      </c>
      <c r="E19" s="6">
        <f t="shared" si="0"/>
        <v>323</v>
      </c>
      <c r="F19" s="6"/>
      <c r="G19" s="6"/>
      <c r="H19" s="6" t="s">
        <v>1</v>
      </c>
      <c r="I19" s="6" t="s">
        <v>25</v>
      </c>
      <c r="J19" s="13" t="s">
        <v>26</v>
      </c>
      <c r="K19" s="16" t="s">
        <v>40</v>
      </c>
      <c r="L19" s="6" t="s">
        <v>33</v>
      </c>
      <c r="M19" s="6" t="s">
        <v>53</v>
      </c>
    </row>
    <row r="20" spans="1:13" x14ac:dyDescent="0.35">
      <c r="A20" s="6">
        <v>4410015</v>
      </c>
      <c r="B20" s="6" t="s">
        <v>27</v>
      </c>
      <c r="C20" s="6">
        <v>2293</v>
      </c>
      <c r="D20" s="6">
        <v>2450</v>
      </c>
      <c r="E20" s="6">
        <f t="shared" si="0"/>
        <v>157</v>
      </c>
      <c r="F20" s="6"/>
      <c r="G20" s="6"/>
      <c r="H20" s="6" t="s">
        <v>1</v>
      </c>
      <c r="I20" s="6" t="s">
        <v>25</v>
      </c>
      <c r="J20" s="13" t="s">
        <v>26</v>
      </c>
      <c r="K20" s="6"/>
      <c r="L20" s="6" t="s">
        <v>32</v>
      </c>
      <c r="M20" s="6"/>
    </row>
    <row r="21" spans="1:13" x14ac:dyDescent="0.35">
      <c r="A21" s="6">
        <v>4410015</v>
      </c>
      <c r="B21" s="6" t="s">
        <v>27</v>
      </c>
      <c r="C21" s="6">
        <v>2450</v>
      </c>
      <c r="D21" s="6">
        <v>2790</v>
      </c>
      <c r="E21" s="6">
        <f t="shared" si="0"/>
        <v>340</v>
      </c>
      <c r="F21" s="6"/>
      <c r="G21" s="6"/>
      <c r="H21" s="6" t="s">
        <v>1</v>
      </c>
      <c r="I21" s="6" t="s">
        <v>25</v>
      </c>
      <c r="J21" s="13" t="s">
        <v>26</v>
      </c>
      <c r="K21" s="16" t="s">
        <v>39</v>
      </c>
      <c r="L21" s="6" t="s">
        <v>33</v>
      </c>
      <c r="M21" s="6" t="s">
        <v>52</v>
      </c>
    </row>
    <row r="22" spans="1:13" x14ac:dyDescent="0.35">
      <c r="A22" s="6">
        <v>4410015</v>
      </c>
      <c r="B22" s="6" t="s">
        <v>27</v>
      </c>
      <c r="C22" s="6">
        <v>2790</v>
      </c>
      <c r="D22" s="6">
        <v>3027</v>
      </c>
      <c r="E22" s="6">
        <f t="shared" si="0"/>
        <v>237</v>
      </c>
      <c r="F22" s="6"/>
      <c r="G22" s="6"/>
      <c r="H22" s="6" t="s">
        <v>1</v>
      </c>
      <c r="I22" s="6" t="s">
        <v>25</v>
      </c>
      <c r="J22" s="13" t="s">
        <v>26</v>
      </c>
      <c r="K22" s="16" t="s">
        <v>43</v>
      </c>
      <c r="L22" s="6" t="s">
        <v>33</v>
      </c>
      <c r="M22" s="6" t="s">
        <v>53</v>
      </c>
    </row>
    <row r="23" spans="1:13" x14ac:dyDescent="0.35">
      <c r="A23" s="6">
        <v>4410015</v>
      </c>
      <c r="B23" s="6" t="s">
        <v>27</v>
      </c>
      <c r="C23" s="6">
        <v>3027</v>
      </c>
      <c r="D23" s="6">
        <v>3030</v>
      </c>
      <c r="E23" s="6">
        <f t="shared" si="0"/>
        <v>3</v>
      </c>
      <c r="F23" s="6"/>
      <c r="G23" s="6"/>
      <c r="H23" s="6" t="s">
        <v>1</v>
      </c>
      <c r="I23" s="6" t="s">
        <v>25</v>
      </c>
      <c r="J23" s="13" t="s">
        <v>26</v>
      </c>
      <c r="K23" s="6"/>
      <c r="L23" s="6" t="s">
        <v>37</v>
      </c>
      <c r="M23" s="6" t="s">
        <v>49</v>
      </c>
    </row>
    <row r="24" spans="1:13" x14ac:dyDescent="0.35">
      <c r="A24" s="6">
        <v>4410015</v>
      </c>
      <c r="B24" s="6" t="s">
        <v>27</v>
      </c>
      <c r="C24" s="6">
        <v>3030</v>
      </c>
      <c r="D24" s="6">
        <v>3051</v>
      </c>
      <c r="E24" s="6">
        <f t="shared" si="0"/>
        <v>21</v>
      </c>
      <c r="F24" s="6"/>
      <c r="G24" s="6"/>
      <c r="H24" s="6" t="s">
        <v>1</v>
      </c>
      <c r="I24" s="6" t="s">
        <v>25</v>
      </c>
      <c r="J24" s="13" t="s">
        <v>26</v>
      </c>
      <c r="K24" s="16" t="s">
        <v>43</v>
      </c>
      <c r="L24" s="6" t="s">
        <v>33</v>
      </c>
      <c r="M24" s="6" t="s">
        <v>53</v>
      </c>
    </row>
    <row r="25" spans="1:13" x14ac:dyDescent="0.35">
      <c r="A25" s="6">
        <v>4410015</v>
      </c>
      <c r="B25" s="6" t="s">
        <v>27</v>
      </c>
      <c r="C25" s="6">
        <v>3051</v>
      </c>
      <c r="D25" s="6">
        <v>3139</v>
      </c>
      <c r="E25" s="6">
        <f t="shared" si="0"/>
        <v>88</v>
      </c>
      <c r="F25" s="6"/>
      <c r="G25" s="6"/>
      <c r="H25" s="6" t="s">
        <v>1</v>
      </c>
      <c r="I25" s="6" t="s">
        <v>25</v>
      </c>
      <c r="J25" s="13" t="s">
        <v>26</v>
      </c>
      <c r="K25" s="6"/>
      <c r="L25" s="6" t="s">
        <v>32</v>
      </c>
      <c r="M25" s="6"/>
    </row>
    <row r="26" spans="1:13" x14ac:dyDescent="0.35">
      <c r="A26" s="6">
        <v>4410015</v>
      </c>
      <c r="B26" s="6" t="s">
        <v>27</v>
      </c>
      <c r="C26" s="6">
        <v>3139</v>
      </c>
      <c r="D26" s="6">
        <v>3224</v>
      </c>
      <c r="E26" s="6">
        <f t="shared" si="0"/>
        <v>85</v>
      </c>
      <c r="F26" s="6"/>
      <c r="G26" s="6"/>
      <c r="H26" s="6" t="s">
        <v>1</v>
      </c>
      <c r="I26" s="6" t="s">
        <v>25</v>
      </c>
      <c r="J26" s="13" t="s">
        <v>26</v>
      </c>
      <c r="K26" s="6"/>
      <c r="L26" s="6" t="s">
        <v>37</v>
      </c>
      <c r="M26" s="6" t="s">
        <v>49</v>
      </c>
    </row>
    <row r="27" spans="1:13" x14ac:dyDescent="0.35">
      <c r="A27" s="6">
        <v>4410015</v>
      </c>
      <c r="B27" s="6" t="s">
        <v>27</v>
      </c>
      <c r="C27" s="6">
        <v>3224</v>
      </c>
      <c r="D27" s="6">
        <v>3438</v>
      </c>
      <c r="E27" s="6">
        <f t="shared" si="0"/>
        <v>214</v>
      </c>
      <c r="F27" s="6"/>
      <c r="G27" s="6"/>
      <c r="H27" s="6" t="s">
        <v>1</v>
      </c>
      <c r="I27" s="6" t="s">
        <v>25</v>
      </c>
      <c r="J27" s="13" t="s">
        <v>26</v>
      </c>
      <c r="K27" s="6"/>
      <c r="L27" s="6" t="s">
        <v>32</v>
      </c>
      <c r="M27" s="6"/>
    </row>
    <row r="28" spans="1:13" x14ac:dyDescent="0.35">
      <c r="A28" s="6">
        <v>4410015</v>
      </c>
      <c r="B28" s="6" t="s">
        <v>27</v>
      </c>
      <c r="C28" s="6">
        <v>3438</v>
      </c>
      <c r="D28" s="6">
        <v>3690</v>
      </c>
      <c r="E28" s="6">
        <f t="shared" si="0"/>
        <v>252</v>
      </c>
      <c r="F28" s="6"/>
      <c r="G28" s="6"/>
      <c r="H28" s="6" t="s">
        <v>1</v>
      </c>
      <c r="I28" s="6" t="s">
        <v>25</v>
      </c>
      <c r="J28" s="13" t="s">
        <v>26</v>
      </c>
      <c r="K28" s="6"/>
      <c r="L28" s="6" t="s">
        <v>32</v>
      </c>
      <c r="M28" s="6"/>
    </row>
    <row r="29" spans="1:13" x14ac:dyDescent="0.35">
      <c r="A29" s="6">
        <v>4410015</v>
      </c>
      <c r="B29" s="6" t="s">
        <v>27</v>
      </c>
      <c r="C29" s="6">
        <v>3690</v>
      </c>
      <c r="D29" s="6">
        <v>3696</v>
      </c>
      <c r="E29" s="6">
        <f t="shared" si="0"/>
        <v>6</v>
      </c>
      <c r="F29" s="6">
        <f>SUM(E5:E29)</f>
        <v>3696</v>
      </c>
      <c r="G29" s="6"/>
      <c r="H29" s="6" t="s">
        <v>1</v>
      </c>
      <c r="I29" s="6" t="s">
        <v>25</v>
      </c>
      <c r="J29" s="13" t="s">
        <v>26</v>
      </c>
      <c r="K29" s="6"/>
      <c r="L29" s="6" t="s">
        <v>32</v>
      </c>
      <c r="M29" s="6"/>
    </row>
    <row r="30" spans="1:13" x14ac:dyDescent="0.35">
      <c r="A30" s="6"/>
      <c r="B30" s="6"/>
      <c r="C30" s="6"/>
      <c r="D30" s="6"/>
      <c r="E30" s="6"/>
      <c r="F30" s="6"/>
      <c r="G30" s="6"/>
      <c r="H30" s="6"/>
      <c r="I30" s="6"/>
      <c r="J30" s="13"/>
      <c r="K30" s="6"/>
      <c r="L30" s="6"/>
      <c r="M30" s="6"/>
    </row>
    <row r="31" spans="1:13" x14ac:dyDescent="0.35">
      <c r="A31" s="6">
        <v>4410016</v>
      </c>
      <c r="B31" s="6" t="s">
        <v>29</v>
      </c>
      <c r="C31" s="6">
        <v>0</v>
      </c>
      <c r="D31" s="6">
        <v>238</v>
      </c>
      <c r="E31" s="6">
        <f>SUM(D31)-C31</f>
        <v>238</v>
      </c>
      <c r="F31" s="6">
        <f>SUM(E31)</f>
        <v>238</v>
      </c>
      <c r="G31" s="6"/>
      <c r="H31" s="6" t="s">
        <v>2</v>
      </c>
      <c r="I31" s="6" t="s">
        <v>28</v>
      </c>
      <c r="J31" s="13" t="s">
        <v>30</v>
      </c>
      <c r="K31" s="6"/>
      <c r="L31" s="6" t="s">
        <v>33</v>
      </c>
      <c r="M31" s="6"/>
    </row>
    <row r="32" spans="1:13" x14ac:dyDescent="0.35">
      <c r="A32" s="6">
        <v>4410017</v>
      </c>
      <c r="B32" s="6" t="s">
        <v>31</v>
      </c>
      <c r="C32" s="6">
        <v>0</v>
      </c>
      <c r="D32" s="6">
        <v>0</v>
      </c>
      <c r="E32" s="6">
        <v>52</v>
      </c>
      <c r="F32" s="6">
        <f>SUM(E32)</f>
        <v>52</v>
      </c>
      <c r="G32" s="6"/>
      <c r="H32" s="6" t="s">
        <v>1</v>
      </c>
      <c r="I32" s="6" t="s">
        <v>28</v>
      </c>
      <c r="J32" s="13" t="s">
        <v>30</v>
      </c>
      <c r="K32" s="6" t="s">
        <v>47</v>
      </c>
      <c r="L32" s="6" t="s">
        <v>33</v>
      </c>
      <c r="M32" s="6" t="s">
        <v>48</v>
      </c>
    </row>
    <row r="33" spans="1:19" x14ac:dyDescent="0.35">
      <c r="A33" s="6">
        <v>4410017</v>
      </c>
      <c r="B33" s="6" t="s">
        <v>31</v>
      </c>
      <c r="C33" s="6">
        <v>52</v>
      </c>
      <c r="D33" s="6">
        <v>160</v>
      </c>
      <c r="E33" s="17">
        <f t="shared" ref="E33" si="1">SUM(D33)-C33</f>
        <v>108</v>
      </c>
      <c r="F33" s="6">
        <v>160</v>
      </c>
      <c r="G33" s="6">
        <v>160</v>
      </c>
      <c r="H33" s="6" t="s">
        <v>1</v>
      </c>
      <c r="I33" s="6" t="s">
        <v>28</v>
      </c>
      <c r="J33" s="13" t="s">
        <v>30</v>
      </c>
      <c r="K33" s="6"/>
      <c r="L33" s="6" t="s">
        <v>32</v>
      </c>
      <c r="M33" s="6"/>
    </row>
    <row r="34" spans="1:19" s="19" customFormat="1" x14ac:dyDescent="0.35">
      <c r="A34" s="17">
        <v>4410018</v>
      </c>
      <c r="B34" s="17" t="s">
        <v>44</v>
      </c>
      <c r="C34" s="17">
        <v>0</v>
      </c>
      <c r="D34" s="17">
        <v>108</v>
      </c>
      <c r="E34" s="17">
        <f>SUM(D34)-C34</f>
        <v>108</v>
      </c>
      <c r="F34" s="17">
        <f>SUM(E34)</f>
        <v>108</v>
      </c>
      <c r="G34" s="17"/>
      <c r="H34" s="17" t="s">
        <v>2</v>
      </c>
      <c r="I34" s="17" t="s">
        <v>45</v>
      </c>
      <c r="J34" s="18" t="s">
        <v>46</v>
      </c>
      <c r="K34" s="17"/>
      <c r="L34" s="17" t="s">
        <v>33</v>
      </c>
      <c r="M34" s="17"/>
    </row>
    <row r="35" spans="1:19" x14ac:dyDescent="0.35">
      <c r="A35" s="6"/>
      <c r="B35" s="6"/>
      <c r="C35" s="6"/>
      <c r="D35" s="6"/>
      <c r="E35" s="6"/>
      <c r="F35" s="6"/>
      <c r="G35" s="6"/>
      <c r="H35" s="6"/>
      <c r="I35" s="6"/>
      <c r="J35" s="13"/>
      <c r="K35" s="6"/>
      <c r="L35" s="6"/>
      <c r="M35" s="6"/>
    </row>
    <row r="36" spans="1:19" x14ac:dyDescent="0.35">
      <c r="A36" s="7">
        <v>3420004</v>
      </c>
      <c r="B36" s="7" t="s">
        <v>0</v>
      </c>
      <c r="C36" s="7">
        <v>181</v>
      </c>
      <c r="D36" s="7">
        <v>801</v>
      </c>
      <c r="E36" s="7">
        <v>620</v>
      </c>
      <c r="F36" s="7"/>
      <c r="G36" s="7">
        <v>620</v>
      </c>
      <c r="H36" s="7" t="s">
        <v>1</v>
      </c>
      <c r="I36" s="7" t="s">
        <v>28</v>
      </c>
      <c r="J36" s="20"/>
      <c r="K36" s="11"/>
      <c r="L36" s="11" t="s">
        <v>32</v>
      </c>
      <c r="M36" s="11"/>
    </row>
    <row r="37" spans="1:19" x14ac:dyDescent="0.35">
      <c r="A37" s="7">
        <v>7760223</v>
      </c>
      <c r="B37" s="7" t="s">
        <v>3</v>
      </c>
      <c r="C37" s="11">
        <v>0</v>
      </c>
      <c r="D37" s="7">
        <v>148</v>
      </c>
      <c r="E37" s="7">
        <f t="shared" ref="E37:E38" si="2">SUM(D37)-C37</f>
        <v>148</v>
      </c>
      <c r="F37" s="7"/>
      <c r="G37" s="7">
        <v>148</v>
      </c>
      <c r="H37" s="7" t="s">
        <v>1</v>
      </c>
      <c r="I37" s="7" t="s">
        <v>28</v>
      </c>
      <c r="J37" s="11"/>
      <c r="K37" s="11"/>
      <c r="L37" s="11"/>
      <c r="M37" s="11"/>
    </row>
    <row r="38" spans="1:19" x14ac:dyDescent="0.35">
      <c r="A38" s="7">
        <v>7760223</v>
      </c>
      <c r="B38" s="7" t="s">
        <v>3</v>
      </c>
      <c r="C38" s="7">
        <v>148</v>
      </c>
      <c r="D38" s="7">
        <v>200</v>
      </c>
      <c r="E38" s="7">
        <f t="shared" si="2"/>
        <v>52</v>
      </c>
      <c r="F38" s="7">
        <f>SUM(E37:E38)</f>
        <v>200</v>
      </c>
      <c r="G38" s="7"/>
      <c r="H38" s="7" t="s">
        <v>2</v>
      </c>
      <c r="I38" s="7" t="s">
        <v>28</v>
      </c>
      <c r="J38" s="11"/>
      <c r="K38" s="11"/>
      <c r="L38" s="11"/>
      <c r="M38" s="11"/>
    </row>
    <row r="39" spans="1:19" x14ac:dyDescent="0.35">
      <c r="A39" s="11">
        <v>3420078</v>
      </c>
      <c r="B39" s="11" t="s">
        <v>56</v>
      </c>
      <c r="C39" s="11">
        <v>0</v>
      </c>
      <c r="D39" s="11">
        <v>6</v>
      </c>
      <c r="E39" s="11">
        <v>6</v>
      </c>
      <c r="F39" s="11"/>
      <c r="G39" s="11"/>
      <c r="H39" s="11" t="s">
        <v>1</v>
      </c>
      <c r="I39" s="7" t="s">
        <v>28</v>
      </c>
      <c r="J39" s="11"/>
      <c r="K39" s="11"/>
      <c r="L39" s="11" t="s">
        <v>32</v>
      </c>
      <c r="M39" s="11"/>
    </row>
    <row r="40" spans="1:19" x14ac:dyDescent="0.35">
      <c r="A40" s="11">
        <v>3420078</v>
      </c>
      <c r="B40" s="11" t="s">
        <v>56</v>
      </c>
      <c r="C40" s="11">
        <v>6</v>
      </c>
      <c r="D40" s="11">
        <v>25</v>
      </c>
      <c r="E40" s="11">
        <v>19</v>
      </c>
      <c r="F40" s="11">
        <v>25</v>
      </c>
      <c r="G40" s="11">
        <v>25</v>
      </c>
      <c r="H40" s="11" t="s">
        <v>1</v>
      </c>
      <c r="I40" s="7" t="s">
        <v>28</v>
      </c>
      <c r="J40" s="11"/>
      <c r="K40" s="11"/>
      <c r="L40" s="11"/>
      <c r="M40" s="11" t="s">
        <v>57</v>
      </c>
    </row>
    <row r="41" spans="1:19" x14ac:dyDescent="0.35">
      <c r="A41" s="11">
        <v>5520027</v>
      </c>
      <c r="B41" s="11" t="s">
        <v>58</v>
      </c>
      <c r="C41" s="11">
        <v>6114</v>
      </c>
      <c r="D41" s="11">
        <v>6169</v>
      </c>
      <c r="E41" s="11">
        <v>55</v>
      </c>
      <c r="F41" s="11">
        <v>6873</v>
      </c>
      <c r="G41" s="11"/>
      <c r="H41" s="11" t="s">
        <v>1</v>
      </c>
      <c r="I41" s="7" t="s">
        <v>28</v>
      </c>
      <c r="J41" s="11"/>
      <c r="K41" s="11"/>
      <c r="L41" s="11"/>
      <c r="M41" s="11" t="s">
        <v>59</v>
      </c>
      <c r="S41" s="10"/>
    </row>
    <row r="42" spans="1:19" x14ac:dyDescent="0.35">
      <c r="A42" s="11">
        <v>5520171</v>
      </c>
      <c r="B42" s="11" t="s">
        <v>60</v>
      </c>
      <c r="C42" s="11">
        <v>6</v>
      </c>
      <c r="D42" s="11">
        <v>217</v>
      </c>
      <c r="E42" s="11">
        <f>D42-C42</f>
        <v>211</v>
      </c>
      <c r="F42" s="11"/>
      <c r="G42" s="11"/>
      <c r="H42" s="11" t="s">
        <v>1</v>
      </c>
      <c r="I42" s="7" t="s">
        <v>28</v>
      </c>
      <c r="J42" s="11"/>
      <c r="K42" s="11"/>
      <c r="L42" s="11"/>
      <c r="M42" s="11" t="s">
        <v>61</v>
      </c>
      <c r="S42" s="10"/>
    </row>
    <row r="43" spans="1:19" x14ac:dyDescent="0.35">
      <c r="A43" s="11">
        <v>5520171</v>
      </c>
      <c r="B43" s="11" t="s">
        <v>60</v>
      </c>
      <c r="C43" s="11">
        <v>217</v>
      </c>
      <c r="D43" s="11">
        <v>367</v>
      </c>
      <c r="E43" s="11">
        <f t="shared" ref="E43:E46" si="3">D43-C43</f>
        <v>150</v>
      </c>
      <c r="F43" s="11"/>
      <c r="G43" s="11"/>
      <c r="H43" s="11" t="s">
        <v>1</v>
      </c>
      <c r="I43" s="7" t="s">
        <v>28</v>
      </c>
      <c r="J43" s="11"/>
      <c r="K43" s="11"/>
      <c r="L43" s="11"/>
      <c r="M43" s="11" t="s">
        <v>62</v>
      </c>
      <c r="S43" s="10"/>
    </row>
    <row r="44" spans="1:19" x14ac:dyDescent="0.35">
      <c r="A44" s="11">
        <v>5520171</v>
      </c>
      <c r="B44" s="11" t="s">
        <v>60</v>
      </c>
      <c r="C44" s="11">
        <v>367</v>
      </c>
      <c r="D44" s="11">
        <v>433</v>
      </c>
      <c r="E44" s="11">
        <f t="shared" si="3"/>
        <v>66</v>
      </c>
      <c r="F44" s="11"/>
      <c r="G44" s="11"/>
      <c r="H44" s="11" t="s">
        <v>1</v>
      </c>
      <c r="I44" s="7" t="s">
        <v>28</v>
      </c>
      <c r="J44" s="11"/>
      <c r="K44" s="11"/>
      <c r="L44" s="11"/>
      <c r="M44" s="11" t="s">
        <v>63</v>
      </c>
      <c r="S44" s="10"/>
    </row>
    <row r="45" spans="1:19" x14ac:dyDescent="0.35">
      <c r="A45" s="11">
        <v>5520171</v>
      </c>
      <c r="B45" s="11" t="s">
        <v>60</v>
      </c>
      <c r="C45" s="11">
        <v>504</v>
      </c>
      <c r="D45" s="11">
        <v>649</v>
      </c>
      <c r="E45" s="11">
        <f t="shared" si="3"/>
        <v>145</v>
      </c>
      <c r="F45" s="11"/>
      <c r="G45" s="11"/>
      <c r="H45" s="11" t="s">
        <v>1</v>
      </c>
      <c r="I45" s="7" t="s">
        <v>28</v>
      </c>
      <c r="J45" s="11"/>
      <c r="K45" s="11"/>
      <c r="L45" s="11"/>
      <c r="M45" s="11" t="s">
        <v>64</v>
      </c>
    </row>
    <row r="46" spans="1:19" x14ac:dyDescent="0.35">
      <c r="A46" s="11">
        <v>5520171</v>
      </c>
      <c r="B46" s="11" t="s">
        <v>60</v>
      </c>
      <c r="C46" s="11">
        <v>771</v>
      </c>
      <c r="D46" s="11">
        <v>901</v>
      </c>
      <c r="E46" s="11">
        <f t="shared" si="3"/>
        <v>130</v>
      </c>
      <c r="F46" s="11">
        <v>901</v>
      </c>
      <c r="G46" s="11">
        <f>E42+E43+E44+E45+E46</f>
        <v>702</v>
      </c>
      <c r="H46" s="11" t="s">
        <v>1</v>
      </c>
      <c r="I46" s="7" t="s">
        <v>28</v>
      </c>
      <c r="J46" s="11"/>
      <c r="K46" s="11"/>
      <c r="L46" s="11"/>
      <c r="M46" s="11" t="s">
        <v>65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"/>
  <sheetViews>
    <sheetView workbookViewId="0"/>
  </sheetViews>
  <sheetFormatPr defaultRowHeight="14.5" x14ac:dyDescent="0.35"/>
  <cols>
    <col min="1" max="1" width="25" customWidth="1"/>
    <col min="2" max="2" width="100" customWidth="1"/>
  </cols>
  <sheetData>
    <row r="1" spans="1:2" x14ac:dyDescent="0.35">
      <c r="A1" s="2" t="s">
        <v>4</v>
      </c>
      <c r="B1" s="3" t="s">
        <v>5</v>
      </c>
    </row>
    <row r="2" spans="1:2" x14ac:dyDescent="0.35">
      <c r="A2" s="2" t="s">
        <v>6</v>
      </c>
      <c r="B2" s="3" t="s">
        <v>5</v>
      </c>
    </row>
    <row r="3" spans="1:2" x14ac:dyDescent="0.35">
      <c r="A3" s="2" t="s">
        <v>7</v>
      </c>
      <c r="B3" s="3" t="s">
        <v>5</v>
      </c>
    </row>
    <row r="4" spans="1:2" x14ac:dyDescent="0.35">
      <c r="A4" s="2" t="s">
        <v>8</v>
      </c>
      <c r="B4" s="3" t="s">
        <v>9</v>
      </c>
    </row>
    <row r="5" spans="1:2" x14ac:dyDescent="0.35">
      <c r="A5" s="2" t="s">
        <v>10</v>
      </c>
      <c r="B5" s="3" t="s">
        <v>11</v>
      </c>
    </row>
    <row r="6" spans="1:2" x14ac:dyDescent="0.35">
      <c r="A6" s="2" t="s">
        <v>12</v>
      </c>
      <c r="B6" s="3" t="s">
        <v>5</v>
      </c>
    </row>
    <row r="7" spans="1:2" x14ac:dyDescent="0.35">
      <c r="A7" s="1" t="s">
        <v>13</v>
      </c>
      <c r="B7" s="1" t="s">
        <v>12</v>
      </c>
    </row>
    <row r="8" spans="1:2" x14ac:dyDescent="0.35">
      <c r="A8" s="2" t="s">
        <v>5</v>
      </c>
      <c r="B8" s="3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022e6be-eaa8-49ba-865a-2ff09f7cbab1">
      <Terms xmlns="http://schemas.microsoft.com/office/infopath/2007/PartnerControls"/>
    </lcf76f155ced4ddcb4097134ff3c332f>
    <TaxCatchAll xmlns="35e86c75-5fc2-47c0-9158-812c933b86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C10028A796EE4CB5939DF0D95A7B54" ma:contentTypeVersion="10" ma:contentTypeDescription="Create a new document." ma:contentTypeScope="" ma:versionID="8d12d34bf3b56d0ef1900f9b7739f9eb">
  <xsd:schema xmlns:xsd="http://www.w3.org/2001/XMLSchema" xmlns:xs="http://www.w3.org/2001/XMLSchema" xmlns:p="http://schemas.microsoft.com/office/2006/metadata/properties" xmlns:ns2="7022e6be-eaa8-49ba-865a-2ff09f7cbab1" xmlns:ns3="35e86c75-5fc2-47c0-9158-812c933b8644" targetNamespace="http://schemas.microsoft.com/office/2006/metadata/properties" ma:root="true" ma:fieldsID="b6341ab67b94db918ad36b91a3de3395" ns2:_="" ns3:_="">
    <xsd:import namespace="7022e6be-eaa8-49ba-865a-2ff09f7cbab1"/>
    <xsd:import namespace="35e86c75-5fc2-47c0-9158-812c933b86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22e6be-eaa8-49ba-865a-2ff09f7cba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a51d7b-8b10-49b8-8195-db1f83ee16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86c75-5fc2-47c0-9158-812c933b864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6587937-4146-48d0-adea-852af2853041}" ma:internalName="TaxCatchAll" ma:showField="CatchAllData" ma:web="35e86c75-5fc2-47c0-9158-812c933b8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1F62E1-BFDA-44CC-8A49-5DA2C525BE18}">
  <ds:schemaRefs>
    <ds:schemaRef ds:uri="http://schemas.microsoft.com/office/2006/metadata/properties"/>
    <ds:schemaRef ds:uri="http://schemas.microsoft.com/office/infopath/2007/PartnerControls"/>
    <ds:schemaRef ds:uri="7022e6be-eaa8-49ba-865a-2ff09f7cbab1"/>
    <ds:schemaRef ds:uri="35e86c75-5fc2-47c0-9158-812c933b8644"/>
  </ds:schemaRefs>
</ds:datastoreItem>
</file>

<file path=customXml/itemProps2.xml><?xml version="1.0" encoding="utf-8"?>
<ds:datastoreItem xmlns:ds="http://schemas.openxmlformats.org/officeDocument/2006/customXml" ds:itemID="{F48DC3C9-3A64-436D-846C-0ADC10AA7E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9F3D4F-89D9-46F6-A0F3-0370652D0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22e6be-eaa8-49ba-865a-2ff09f7cbab1"/>
    <ds:schemaRef ds:uri="35e86c75-5fc2-47c0-9158-812c933b86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n_alusdokumendid_ja_lepingud</vt:lpstr>
      <vt:lpstr>Filtrid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Kristi Sadulsepp</cp:lastModifiedBy>
  <dcterms:created xsi:type="dcterms:W3CDTF">2026-08-12T12:32:32Z</dcterms:created>
  <dcterms:modified xsi:type="dcterms:W3CDTF">2026-09-29T11:16:17Z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0x010100EEC10028A796EE4CB5939DF0D95A7B54</vt:lpwstr>
  </property>
  <property fmtid="{D5CDD505-2E9C-101B-9397-08002B2CF9AE}" pid="3" name="MediaServiceImageTags">
    <vt:lpwstr/>
  </property>
</Properties>
</file>